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lan de Acción\2017\pagina WEB\"/>
    </mc:Choice>
  </mc:AlternateContent>
  <bookViews>
    <workbookView xWindow="0" yWindow="0" windowWidth="20490" windowHeight="6930"/>
  </bookViews>
  <sheets>
    <sheet name="POAI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8" i="1" l="1"/>
  <c r="D63" i="1"/>
  <c r="D59" i="1"/>
  <c r="D18" i="1" l="1"/>
  <c r="D29" i="1"/>
  <c r="D34" i="1"/>
  <c r="D40" i="1"/>
  <c r="D65" i="1"/>
  <c r="D72" i="1"/>
  <c r="D86" i="1"/>
  <c r="D89" i="1"/>
  <c r="D95" i="1"/>
  <c r="D99" i="1"/>
  <c r="D103" i="1"/>
  <c r="D105" i="1"/>
  <c r="D113" i="1"/>
  <c r="D64" i="1" l="1"/>
  <c r="D17" i="1"/>
</calcChain>
</file>

<file path=xl/sharedStrings.xml><?xml version="1.0" encoding="utf-8"?>
<sst xmlns="http://schemas.openxmlformats.org/spreadsheetml/2006/main" count="149" uniqueCount="146">
  <si>
    <t>TOTAL</t>
  </si>
  <si>
    <t>Licenciamiento modelamiento de trafico herramienta M</t>
  </si>
  <si>
    <t>Mesa de ayuda</t>
  </si>
  <si>
    <t>Fortalecimiento del manejo de datos para BI (business intelligence), y la gestión de la información con la creación de bodegas de datos y la gobernabilidad de la información.</t>
  </si>
  <si>
    <t>Automatización de procesos con la creación del sistema de información para la Agencia Nacional de Infraestructura.</t>
  </si>
  <si>
    <t>Fortalecimiento a la estrategía con la continuidad del licenciamiento en las herramientas, que permiten el desarrollo sostenible de los sistemas.</t>
  </si>
  <si>
    <t>Servicios para el soporte, mantenimiento y administración de los equipos que permiten a la Agencia Nacional de Infraestructura el debido funcionamiento para el logro de sus objetivos estratégicos.</t>
  </si>
  <si>
    <t>Servicios para la implementación de metodologías en los sistemas de información, y así gestionar el adecuado desarrollo de los proyectos de infraestructura.</t>
  </si>
  <si>
    <t>Fortalecimiento de la Gestión funcional con tecnologías de la información y comunicaciones de la Agencia Nacional de Infraestructura</t>
  </si>
  <si>
    <t>2499-600-003</t>
  </si>
  <si>
    <t>Estrategia en Comunicaciones</t>
  </si>
  <si>
    <t>Premio Nacional de Interventorías</t>
  </si>
  <si>
    <t>Archivo y Correspondencia</t>
  </si>
  <si>
    <t>Viáticos y Gastos de Viaje</t>
  </si>
  <si>
    <t>Necesidades Contratistas Proyección</t>
  </si>
  <si>
    <t>Apoyo para el desarrollo y gestión institucional de la ANI, Nacional</t>
  </si>
  <si>
    <t>2499-600-004</t>
  </si>
  <si>
    <t>Ejecutar las actividades para fomentar la cultura de  gestión del conocimiento al interior de la ANI</t>
  </si>
  <si>
    <t>Realizar las actividades para mantener  actualizado el Sistema Integrado de Gestión</t>
  </si>
  <si>
    <t>Implementación del Sistema Integrado de Gestión y Control, Agencia Nacional de Infraestructura</t>
  </si>
  <si>
    <t>2499-600-002</t>
  </si>
  <si>
    <t>Consultoria peritaje financero APM</t>
  </si>
  <si>
    <t>Asesoria y capacitación análisis tributario</t>
  </si>
  <si>
    <t>Consultoria financiera revisión modelo ALLIED aeropuerto el Dorado</t>
  </si>
  <si>
    <t>Recursos Necesidades aeropuertos</t>
  </si>
  <si>
    <t>Vicepresidencia Gestión Contractual</t>
  </si>
  <si>
    <t>Asesorias temas administrativos</t>
  </si>
  <si>
    <t>Vicepresidencia Administrativa</t>
  </si>
  <si>
    <t>Asesorias en temas de Planeación</t>
  </si>
  <si>
    <t xml:space="preserve">Asesorias temas procesos de expropiación judicial </t>
  </si>
  <si>
    <t>Desarrollar modelación de tráfico para seguimiento del riesgo comercial en los contratos de concesiones viales a cargo de la Agencia.</t>
  </si>
  <si>
    <t>Vicepresidencia de Planeación, Riesgos y Entorno</t>
  </si>
  <si>
    <t>Convenio FDN</t>
  </si>
  <si>
    <t>Contrato de apoyo Presidencia Posconflicto</t>
  </si>
  <si>
    <t xml:space="preserve">Contrato de Plan Maestro de Transporte Intermodal </t>
  </si>
  <si>
    <t>Presidencia</t>
  </si>
  <si>
    <t>Asesor Financiero Externo - MVVCC- IP Vía al Puerto</t>
  </si>
  <si>
    <t>Asesor Financiero Externo - Ruta 2</t>
  </si>
  <si>
    <t>Contratar la asesoría logística para el corredor Buga – Buenaventura</t>
  </si>
  <si>
    <t xml:space="preserve">Contratar peritaje técnico requerido para presentar ante Tribunal de Arbitramento, para el proyecto Ruta del Sol Sector 2, </t>
  </si>
  <si>
    <t>Asesoría Jurídica temas contractuales Vicepresidencia</t>
  </si>
  <si>
    <t>Vicepresidencia Ejecutiva</t>
  </si>
  <si>
    <t>Contratar un experto encomunicaciones</t>
  </si>
  <si>
    <t>Contratar encuestas de percepción de la ciudadanía</t>
  </si>
  <si>
    <t>Oficina de Comunicaciones</t>
  </si>
  <si>
    <t>Evaluación IP - KONFIRMA</t>
  </si>
  <si>
    <t>Asesorar el proceso de reorganización del proyecto Bogotá-Girardot</t>
  </si>
  <si>
    <t>Asesor vicejurídico - actualización normograma, SINFANI y otros</t>
  </si>
  <si>
    <t>Asesoría jurídica especializada para absolver interrogantes específicos que la ANI considere de especial complejidad en relación con asuntos contractuales GABRIEL DE VEGA PINZÓN</t>
  </si>
  <si>
    <t xml:space="preserve">Asesorar a la Vicepresidencia Jurídica en el seguimiento y actualización del Plan de mejoramiento de la Vicepresidencia </t>
  </si>
  <si>
    <t xml:space="preserve">Asesorar en temas penales que sean de competencia de la Agencia </t>
  </si>
  <si>
    <t xml:space="preserve">Asesorar en temas penales que sean de competencia de la Agencia (Bernate) </t>
  </si>
  <si>
    <t>Asesor para manejo de temas relacionados con trasparencia, daño antijurídico y buenas practicas</t>
  </si>
  <si>
    <t>Asesoría jurídica especializada  para  absolver interrogantes específicos que la ANI considere de especial complejidad en relación con asuntos contractuales públicos</t>
  </si>
  <si>
    <t>Apoyar jurídicamente la estructuración y progreso de los documentos estándar de los proyectos de la cuarta generación de Iniciativa Privada y concesiones portuarias MEDELLIN, MARTINEZ &amp; DURAN ABOGADOS S.A.S.</t>
  </si>
  <si>
    <t>Conceptos jurídicos - URDANETA, VELEZ, PEAR &amp; ABDALLAH ABOGADOS SAS</t>
  </si>
  <si>
    <t>Evaluadores de APPs y de interventoria</t>
  </si>
  <si>
    <t>Representación judicial en los tribunales de arbitramento</t>
  </si>
  <si>
    <t>Vicepresidencia Jurídica</t>
  </si>
  <si>
    <t>Realizar asesoría económica - financiera en el análisis, modelación y estructuración financiera para nuevos proyectos de solicitudes de iniciativas portuarias</t>
  </si>
  <si>
    <t>Acompañamiento en materia técnica, financiera, juridica, predial y social  para estimar los valores de riesgo que deben asumir los futuros concesionarios</t>
  </si>
  <si>
    <t>Asesorar en materia Economica - Financiera  integral en las actividades de los procesos de estructuración, análisis y revisión de los proyectos de APP de Iniciativa privada, en el marco de la Cuarta Generación de Concesiones, para los modos a cargo.</t>
  </si>
  <si>
    <t>Asesoria tecnica y financiera en la estructuracion de nuevos proyectos de APPs para los diferentes modos</t>
  </si>
  <si>
    <t>Interventoría especializada El Dorado II</t>
  </si>
  <si>
    <t>Consultoría especializada en diseño de aeropuertos, negocios de aviación y estructuración de proyectos de infraestructura de transporte que lleve a cabo los estudios y diseños a factibilidad del proyecto de infraestructura El Dorado II - VF</t>
  </si>
  <si>
    <t>Vicepresidencia de Estructuración</t>
  </si>
  <si>
    <t>Apoyo a la Gestión del Estado. Asesorias y Consultorias. Contratos de concesión</t>
  </si>
  <si>
    <t>2499-600-001</t>
  </si>
  <si>
    <t xml:space="preserve">Contratar la consultoria y/o asesoria Integral para el Modo Portuario de la Agencia Nacional de Infraestructura </t>
  </si>
  <si>
    <t>Contratacion de una firma para realizar la consultoria y/o asesoria de forma integral que soporte la gestion realizada por la Gerencia del grupo interno de Trabajo Férreo y Portuario, relacinada con el plan de mejoramiento.</t>
  </si>
  <si>
    <t>Contratar Interventoría técnica, administrativa, financiera y jurídica a las Sociedad:  Sociedad Portuaria Bavaria,  Sociedad Portuaria Oil Tanking S.A. y Sociedad Portuaria de la Peninsula - PENSPORT</t>
  </si>
  <si>
    <t xml:space="preserve">Contratar Interventoría técnica, administrativa, financiera y jurídica a las  Sociedades: Sociedad Portuaria  Algranel , Sociedad Portuaria del Dique y la Sociedad Portuaria Regional de Cartagena </t>
  </si>
  <si>
    <t>Contratar la “Interventoría de Mínima Cuantía para el contrato de  Concesion Portuaria No. –012 De 1994 Suscrito Entre La Nación –El Instituto Nacional De Concesiones INCO Y/O Agencia Nacional De Infraestructura - Y La Sociedad Puerto Regional de Tumaco S.A”</t>
  </si>
  <si>
    <t xml:space="preserve">Contratar Interventoría técnica, administrativa, financiera y jurídica a las  Sociedades: Sociedad Portuaria  Algranel,  Refineria de Cartagena REFICAR y la Sociedad Portuaria Regional de Cartagena </t>
  </si>
  <si>
    <t>Contratar Interventoría Técnica, Administrativa, Financiera, Jurídica, Ambiental, Predial y Social al  Contrato de Concesión Portuaria la Sociedad Puerto Industrial Aguadulce.</t>
  </si>
  <si>
    <t>Apoyo estatal a los puertos a nivel nacional</t>
  </si>
  <si>
    <t>2405-600-001</t>
  </si>
  <si>
    <t>Regiotram</t>
  </si>
  <si>
    <t>Implementación Plan de Reasentamientos</t>
  </si>
  <si>
    <t>Nuevo Contrato de obra pública (01 junio a 31 de dic)</t>
  </si>
  <si>
    <t>Contrato de supervisor Bog - Bel (01 marzo a 31 de mayo)</t>
  </si>
  <si>
    <t>Contrato Menor Cuantía de Pólizas Bog - Bel (01 marzo a 31 de mayo)</t>
  </si>
  <si>
    <t>Contrato Menor Cuantía de Vigilancia Bog - Bel (01 marzo a 31 de mayo)</t>
  </si>
  <si>
    <t>Contrato Menor Cuantía Control de Tráfico Bog - Bel (01 marzo a 31 de mayo)</t>
  </si>
  <si>
    <t>Adición Interventoría Dorada - Chiriguaná (01 marzo a 31 de mayo)</t>
  </si>
  <si>
    <t>Adición Dorada - Chiriguaná (01 marzo a 31 de mayo)</t>
  </si>
  <si>
    <t>Adición Interventoría Contratos de Obra (01 enero a 28 de feb)</t>
  </si>
  <si>
    <t>Adición Dorada - Chiriguaná</t>
  </si>
  <si>
    <t>Adición Bogotá - Belencito</t>
  </si>
  <si>
    <t>VF - Interventoría Atlántico</t>
  </si>
  <si>
    <t>VF - Interventoría Pacífico</t>
  </si>
  <si>
    <t>Rehabilitación de Vías Férreas a Nivel Nacional a traves del Sistema de Concesiones</t>
  </si>
  <si>
    <t>2404-600-001</t>
  </si>
  <si>
    <t>Mitigación impactos sobre biodiversidad</t>
  </si>
  <si>
    <t>Pago Peritos prediales</t>
  </si>
  <si>
    <t>Pago seguimientos ambientales</t>
  </si>
  <si>
    <t>Contrato de Gestión Predial para el proyecto BGG</t>
  </si>
  <si>
    <t>Contrato de Gestión Predial para el proyecto ZMB</t>
  </si>
  <si>
    <t>Reprogramación Ruta del sol 1</t>
  </si>
  <si>
    <t>Ampliación del Box Culvert - Ruta Caribe</t>
  </si>
  <si>
    <t>Amigable componedor Bogota-Villavicencio</t>
  </si>
  <si>
    <t>Interventoria Rumichaca-Pasto-Chachagui</t>
  </si>
  <si>
    <t xml:space="preserve">Otras Obras Pendientes por definir </t>
  </si>
  <si>
    <t>Incidente de Desacato (Box Culver CU Ipiales)</t>
  </si>
  <si>
    <t xml:space="preserve">Interventoria Pereira la Victoria </t>
  </si>
  <si>
    <t>Mantenimiento de la protección marina en el sector Los Muchachitos</t>
  </si>
  <si>
    <t xml:space="preserve">Obras de proteccion Marina en el sector Muchachitos </t>
  </si>
  <si>
    <t>Construcción Acciones populares Once de Noviembre, Juana Paula y El Recreo</t>
  </si>
  <si>
    <t>construcción del puente peatonal Camilo Torres del Municipio de Soacha</t>
  </si>
  <si>
    <t>Pago Interventoria Puente Camilo Torres - VF</t>
  </si>
  <si>
    <t>Pago interventoria Santa Marta - Paraguchón VF</t>
  </si>
  <si>
    <t>Pago vigencias futuras Santa Marta - Paraguachón</t>
  </si>
  <si>
    <t>Vicepresidencia de Gestión Contractual</t>
  </si>
  <si>
    <t>Apoyo a la gestión del Estado, obras complementarias y compra de predios. Contratos de Concesión</t>
  </si>
  <si>
    <t>2401-0600-003</t>
  </si>
  <si>
    <t>Rehab Mejoramiento Operac y Mant Corredor Perimetral Oriente de Cundinamarca - 4G</t>
  </si>
  <si>
    <t>2401-600-007</t>
  </si>
  <si>
    <t>Mejoramiento Apoyo estatal Proyecto de Concesión Ruta del Sol Sector I Nacional</t>
  </si>
  <si>
    <t>2401-0600-031</t>
  </si>
  <si>
    <t>Mejoramiento Apoyo estatal Proyecto de Concesión Ruta del Sol Sector II Nacional</t>
  </si>
  <si>
    <t>2401-0600-012</t>
  </si>
  <si>
    <t>Mejoramiento, Construcción Rehabilitación Mantenimiento y Operación Corredor Bucaramanga - Barrancabermeja - Yondó, Departamentos de Antioquia y Santander</t>
  </si>
  <si>
    <t>2401-0600-011</t>
  </si>
  <si>
    <t>Construcción, Operación y Mantenimiento de la Vía Mulaló Loboguerrero, Departamento del Valle del Cauca</t>
  </si>
  <si>
    <t>2401-0600-010</t>
  </si>
  <si>
    <t>Rehabilitación, Mejoramiento, Construcción, Mantenimiento y Operación del corredor Cartagena-Barranquilla y Circunvalar de la Prosperidad de Atlantico y Bolivar</t>
  </si>
  <si>
    <t>2401-0600-009</t>
  </si>
  <si>
    <t>Mejoramiento Construcción, Operación Y Mantenimiento De La Autopista Conexión Pacífico 3, Autopistas Para La Prosperidad, Antioquia, Occidente</t>
  </si>
  <si>
    <t>2401-0600-008</t>
  </si>
  <si>
    <t>Mejoramiento Rehab y Mant. Corredor Honda - Puerto Salgar - Girardot - 4G</t>
  </si>
  <si>
    <t>2401-0600-006</t>
  </si>
  <si>
    <t>Mejoramiento Apoyo estatal Proyecto de Concesión Ruta del Sol Sector III Nacional</t>
  </si>
  <si>
    <t>2401-0600-005</t>
  </si>
  <si>
    <t>Mejoramiento Concesión Armenia - Pereira - Manizales</t>
  </si>
  <si>
    <t>2401-0600-004</t>
  </si>
  <si>
    <t>Mejoramiento, mantenimiento de la  Concesión Cartagena - Barranquilla</t>
  </si>
  <si>
    <t>2401-0600-002</t>
  </si>
  <si>
    <t>Mejoramiento Autopista Bogotá - Villavicencio</t>
  </si>
  <si>
    <t>2401-0600-001</t>
  </si>
  <si>
    <t>Apropiación Presupuestal</t>
  </si>
  <si>
    <t>Proyecto</t>
  </si>
  <si>
    <t>Rubro presupuestal</t>
  </si>
  <si>
    <t>PROGRAMACIÓN 2017</t>
  </si>
  <si>
    <t>AGENCIA NACIONAL DE INFRAESTRUCTURA</t>
  </si>
  <si>
    <t>Año de Inscripción</t>
  </si>
  <si>
    <t>Contratar el servicio de polígráfo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</si>
</sst>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;\(#,##0\);&quot;-&quot;"/>
    <numFmt numFmtId="165" formatCode="_(&quot;$&quot;\ * #,##0.00_);_(&quot;$&quot;\ * \(#,##0.00\);_(&quot;$&quot;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4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2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7" fillId="2" borderId="1" xfId="1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 indent="1"/>
    </xf>
    <xf numFmtId="164" fontId="4" fillId="2" borderId="4" xfId="2" applyNumberFormat="1" applyFont="1" applyFill="1" applyBorder="1" applyAlignment="1">
      <alignment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164" fontId="10" fillId="2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Continuous" vertical="center"/>
    </xf>
    <xf numFmtId="0" fontId="4" fillId="2" borderId="5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showGridLines="0" tabSelected="1" zoomScale="130" zoomScaleNormal="130" workbookViewId="0">
      <selection activeCell="D129" sqref="D129"/>
    </sheetView>
  </sheetViews>
  <sheetFormatPr baseColWidth="10" defaultRowHeight="15" x14ac:dyDescent="0.25"/>
  <cols>
    <col min="1" max="2" width="12.85546875" style="1" customWidth="1"/>
    <col min="3" max="3" width="35.85546875" style="1" customWidth="1"/>
    <col min="4" max="4" width="21.5703125" style="1" customWidth="1"/>
    <col min="5" max="5" width="13.28515625" style="1" bestFit="1" customWidth="1"/>
    <col min="6" max="6" width="15" style="1" bestFit="1" customWidth="1"/>
    <col min="7" max="16384" width="11.42578125" style="1"/>
  </cols>
  <sheetData>
    <row r="1" spans="1:4" ht="18.75" x14ac:dyDescent="0.25">
      <c r="A1" s="28"/>
      <c r="B1" s="28" t="s">
        <v>143</v>
      </c>
      <c r="C1" s="28"/>
      <c r="D1" s="28"/>
    </row>
    <row r="2" spans="1:4" x14ac:dyDescent="0.25">
      <c r="B2" s="31" t="s">
        <v>142</v>
      </c>
      <c r="C2" s="31"/>
      <c r="D2" s="31"/>
    </row>
    <row r="3" spans="1:4" x14ac:dyDescent="0.25">
      <c r="A3" s="27"/>
      <c r="B3" s="27"/>
      <c r="C3" s="26"/>
      <c r="D3" s="26"/>
    </row>
    <row r="4" spans="1:4" ht="25.5" x14ac:dyDescent="0.25">
      <c r="A4" s="24" t="s">
        <v>144</v>
      </c>
      <c r="B4" s="24" t="s">
        <v>141</v>
      </c>
      <c r="C4" s="25" t="s">
        <v>140</v>
      </c>
      <c r="D4" s="24" t="s">
        <v>139</v>
      </c>
    </row>
    <row r="5" spans="1:4" x14ac:dyDescent="0.25">
      <c r="A5" s="5">
        <v>2009</v>
      </c>
      <c r="B5" s="5" t="s">
        <v>138</v>
      </c>
      <c r="C5" s="10" t="s">
        <v>137</v>
      </c>
      <c r="D5" s="3">
        <v>158986000000</v>
      </c>
    </row>
    <row r="6" spans="1:4" ht="24" x14ac:dyDescent="0.25">
      <c r="A6" s="5">
        <v>2011</v>
      </c>
      <c r="B6" s="5" t="s">
        <v>136</v>
      </c>
      <c r="C6" s="10" t="s">
        <v>135</v>
      </c>
      <c r="D6" s="3">
        <v>5000000000</v>
      </c>
    </row>
    <row r="7" spans="1:4" ht="24" x14ac:dyDescent="0.25">
      <c r="A7" s="5">
        <v>2011</v>
      </c>
      <c r="B7" s="5" t="s">
        <v>134</v>
      </c>
      <c r="C7" s="10" t="s">
        <v>133</v>
      </c>
      <c r="D7" s="3">
        <v>3151400000</v>
      </c>
    </row>
    <row r="8" spans="1:4" ht="24" x14ac:dyDescent="0.25">
      <c r="A8" s="5">
        <v>2011</v>
      </c>
      <c r="B8" s="5" t="s">
        <v>132</v>
      </c>
      <c r="C8" s="10" t="s">
        <v>131</v>
      </c>
      <c r="D8" s="3">
        <v>351523340568.47577</v>
      </c>
    </row>
    <row r="9" spans="1:4" ht="24" x14ac:dyDescent="0.25">
      <c r="A9" s="5">
        <v>2013</v>
      </c>
      <c r="B9" s="5" t="s">
        <v>130</v>
      </c>
      <c r="C9" s="10" t="s">
        <v>129</v>
      </c>
      <c r="D9" s="3">
        <v>62503593462.40593</v>
      </c>
    </row>
    <row r="10" spans="1:4" ht="48" x14ac:dyDescent="0.25">
      <c r="A10" s="5">
        <v>2014</v>
      </c>
      <c r="B10" s="5" t="s">
        <v>128</v>
      </c>
      <c r="C10" s="10" t="s">
        <v>127</v>
      </c>
      <c r="D10" s="3">
        <v>9928862439.1768951</v>
      </c>
    </row>
    <row r="11" spans="1:4" ht="48" x14ac:dyDescent="0.25">
      <c r="A11" s="5">
        <v>2014</v>
      </c>
      <c r="B11" s="10" t="s">
        <v>126</v>
      </c>
      <c r="C11" s="10" t="s">
        <v>125</v>
      </c>
      <c r="D11" s="3">
        <v>105713699381.35017</v>
      </c>
    </row>
    <row r="12" spans="1:4" ht="36" x14ac:dyDescent="0.25">
      <c r="A12" s="5">
        <v>2014</v>
      </c>
      <c r="B12" s="10" t="s">
        <v>124</v>
      </c>
      <c r="C12" s="10" t="s">
        <v>123</v>
      </c>
      <c r="D12" s="3">
        <v>44854956642.569336</v>
      </c>
    </row>
    <row r="13" spans="1:4" ht="48" x14ac:dyDescent="0.25">
      <c r="A13" s="5">
        <v>2014</v>
      </c>
      <c r="B13" s="10" t="s">
        <v>122</v>
      </c>
      <c r="C13" s="10" t="s">
        <v>121</v>
      </c>
      <c r="D13" s="3">
        <v>6474653378</v>
      </c>
    </row>
    <row r="14" spans="1:4" ht="24" x14ac:dyDescent="0.25">
      <c r="A14" s="5">
        <v>2011</v>
      </c>
      <c r="B14" s="5" t="s">
        <v>120</v>
      </c>
      <c r="C14" s="10" t="s">
        <v>119</v>
      </c>
      <c r="D14" s="3">
        <v>492396367812</v>
      </c>
    </row>
    <row r="15" spans="1:4" ht="24" x14ac:dyDescent="0.25">
      <c r="A15" s="5">
        <v>2011</v>
      </c>
      <c r="B15" s="5" t="s">
        <v>118</v>
      </c>
      <c r="C15" s="10" t="s">
        <v>117</v>
      </c>
      <c r="D15" s="3">
        <v>61348399141</v>
      </c>
    </row>
    <row r="16" spans="1:4" ht="24" x14ac:dyDescent="0.25">
      <c r="A16" s="5"/>
      <c r="B16" s="5" t="s">
        <v>116</v>
      </c>
      <c r="C16" s="10" t="s">
        <v>115</v>
      </c>
      <c r="D16" s="3">
        <v>164807993691.5705</v>
      </c>
    </row>
    <row r="17" spans="1:4" ht="36" x14ac:dyDescent="0.25">
      <c r="A17" s="5">
        <v>2002</v>
      </c>
      <c r="B17" s="5" t="s">
        <v>114</v>
      </c>
      <c r="C17" s="10" t="s">
        <v>113</v>
      </c>
      <c r="D17" s="3">
        <f>+D18+D29+D34</f>
        <v>99298645176.000031</v>
      </c>
    </row>
    <row r="18" spans="1:4" x14ac:dyDescent="0.25">
      <c r="A18" s="21"/>
      <c r="B18" s="21" t="s">
        <v>112</v>
      </c>
      <c r="C18" s="23"/>
      <c r="D18" s="22">
        <f>SUM(D19:D28)</f>
        <v>50216537261.43232</v>
      </c>
    </row>
    <row r="19" spans="1:4" x14ac:dyDescent="0.25">
      <c r="A19" s="18"/>
      <c r="B19" s="18"/>
      <c r="C19" s="17" t="s">
        <v>111</v>
      </c>
      <c r="D19" s="11">
        <v>32116000000</v>
      </c>
    </row>
    <row r="20" spans="1:4" x14ac:dyDescent="0.25">
      <c r="A20" s="18"/>
      <c r="B20" s="18"/>
      <c r="C20" s="17" t="s">
        <v>110</v>
      </c>
      <c r="D20" s="11">
        <v>1901869087</v>
      </c>
    </row>
    <row r="21" spans="1:4" x14ac:dyDescent="0.25">
      <c r="A21" s="18"/>
      <c r="B21" s="18"/>
      <c r="C21" s="17" t="s">
        <v>109</v>
      </c>
      <c r="D21" s="11">
        <v>200000000</v>
      </c>
    </row>
    <row r="22" spans="1:4" ht="22.5" x14ac:dyDescent="0.25">
      <c r="A22" s="18"/>
      <c r="B22" s="18"/>
      <c r="C22" s="17" t="s">
        <v>108</v>
      </c>
      <c r="D22" s="11">
        <v>1243502478</v>
      </c>
    </row>
    <row r="23" spans="1:4" ht="22.5" x14ac:dyDescent="0.25">
      <c r="A23" s="18"/>
      <c r="B23" s="18"/>
      <c r="C23" s="17" t="s">
        <v>107</v>
      </c>
      <c r="D23" s="11">
        <v>850000000</v>
      </c>
    </row>
    <row r="24" spans="1:4" ht="22.5" x14ac:dyDescent="0.25">
      <c r="A24" s="18"/>
      <c r="B24" s="18"/>
      <c r="C24" s="17" t="s">
        <v>106</v>
      </c>
      <c r="D24" s="11">
        <v>8169601087</v>
      </c>
    </row>
    <row r="25" spans="1:4" ht="22.5" x14ac:dyDescent="0.25">
      <c r="A25" s="18"/>
      <c r="B25" s="18"/>
      <c r="C25" s="17" t="s">
        <v>105</v>
      </c>
      <c r="D25" s="11">
        <v>276947814.42231613</v>
      </c>
    </row>
    <row r="26" spans="1:4" x14ac:dyDescent="0.25">
      <c r="A26" s="18"/>
      <c r="B26" s="18"/>
      <c r="C26" s="17" t="s">
        <v>104</v>
      </c>
      <c r="D26" s="11">
        <v>758616795.00999999</v>
      </c>
    </row>
    <row r="27" spans="1:4" x14ac:dyDescent="0.25">
      <c r="A27" s="18"/>
      <c r="B27" s="18"/>
      <c r="C27" s="17" t="s">
        <v>103</v>
      </c>
      <c r="D27" s="11">
        <v>2700000000</v>
      </c>
    </row>
    <row r="28" spans="1:4" x14ac:dyDescent="0.25">
      <c r="A28" s="18"/>
      <c r="B28" s="18"/>
      <c r="C28" s="17" t="s">
        <v>102</v>
      </c>
      <c r="D28" s="11">
        <v>2000000000</v>
      </c>
    </row>
    <row r="29" spans="1:4" x14ac:dyDescent="0.25">
      <c r="A29" s="21"/>
      <c r="B29" s="21" t="s">
        <v>41</v>
      </c>
      <c r="C29" s="20"/>
      <c r="D29" s="19">
        <f>SUM(D30:D33)</f>
        <v>44422671954.567703</v>
      </c>
    </row>
    <row r="30" spans="1:4" x14ac:dyDescent="0.25">
      <c r="A30" s="18"/>
      <c r="B30" s="18"/>
      <c r="C30" s="17" t="s">
        <v>101</v>
      </c>
      <c r="D30" s="11">
        <v>200000000</v>
      </c>
    </row>
    <row r="31" spans="1:4" x14ac:dyDescent="0.25">
      <c r="A31" s="18"/>
      <c r="B31" s="18"/>
      <c r="C31" s="17" t="s">
        <v>100</v>
      </c>
      <c r="D31" s="11">
        <v>2190000000</v>
      </c>
    </row>
    <row r="32" spans="1:4" x14ac:dyDescent="0.25">
      <c r="A32" s="18"/>
      <c r="B32" s="18"/>
      <c r="C32" s="17" t="s">
        <v>99</v>
      </c>
      <c r="D32" s="11">
        <v>3522432949</v>
      </c>
    </row>
    <row r="33" spans="1:4" x14ac:dyDescent="0.25">
      <c r="A33" s="18"/>
      <c r="B33" s="18"/>
      <c r="C33" s="17" t="s">
        <v>98</v>
      </c>
      <c r="D33" s="11">
        <v>38510239005.567703</v>
      </c>
    </row>
    <row r="34" spans="1:4" x14ac:dyDescent="0.25">
      <c r="A34" s="21"/>
      <c r="B34" s="21" t="s">
        <v>31</v>
      </c>
      <c r="C34" s="20"/>
      <c r="D34" s="19">
        <f>SUM(D35:D39)</f>
        <v>4659435960</v>
      </c>
    </row>
    <row r="35" spans="1:4" x14ac:dyDescent="0.25">
      <c r="A35" s="18"/>
      <c r="B35" s="18"/>
      <c r="C35" s="17" t="s">
        <v>97</v>
      </c>
      <c r="D35" s="11">
        <v>1692708448</v>
      </c>
    </row>
    <row r="36" spans="1:4" x14ac:dyDescent="0.25">
      <c r="A36" s="18"/>
      <c r="B36" s="18"/>
      <c r="C36" s="17" t="s">
        <v>96</v>
      </c>
      <c r="D36" s="11">
        <v>1973814637</v>
      </c>
    </row>
    <row r="37" spans="1:4" x14ac:dyDescent="0.25">
      <c r="A37" s="18"/>
      <c r="B37" s="18"/>
      <c r="C37" s="17" t="s">
        <v>95</v>
      </c>
      <c r="D37" s="11">
        <v>920000000</v>
      </c>
    </row>
    <row r="38" spans="1:4" x14ac:dyDescent="0.25">
      <c r="A38" s="18"/>
      <c r="B38" s="18"/>
      <c r="C38" s="17" t="s">
        <v>94</v>
      </c>
      <c r="D38" s="11">
        <v>62912875</v>
      </c>
    </row>
    <row r="39" spans="1:4" x14ac:dyDescent="0.25">
      <c r="A39" s="18"/>
      <c r="B39" s="18"/>
      <c r="C39" s="17" t="s">
        <v>93</v>
      </c>
      <c r="D39" s="11">
        <v>10000000</v>
      </c>
    </row>
    <row r="40" spans="1:4" ht="24" x14ac:dyDescent="0.25">
      <c r="A40" s="5">
        <v>1995</v>
      </c>
      <c r="B40" s="5" t="s">
        <v>92</v>
      </c>
      <c r="C40" s="10" t="s">
        <v>91</v>
      </c>
      <c r="D40" s="3">
        <f>SUM(D41:D54)</f>
        <v>123854526966</v>
      </c>
    </row>
    <row r="41" spans="1:4" x14ac:dyDescent="0.25">
      <c r="A41" s="16"/>
      <c r="B41" s="16"/>
      <c r="C41" s="12" t="s">
        <v>90</v>
      </c>
      <c r="D41" s="11">
        <v>2543840000</v>
      </c>
    </row>
    <row r="42" spans="1:4" x14ac:dyDescent="0.25">
      <c r="A42" s="9"/>
      <c r="B42" s="9"/>
      <c r="C42" s="12" t="s">
        <v>89</v>
      </c>
      <c r="D42" s="11">
        <v>3092707000</v>
      </c>
    </row>
    <row r="43" spans="1:4" x14ac:dyDescent="0.25">
      <c r="A43" s="16"/>
      <c r="B43" s="16"/>
      <c r="C43" s="12" t="s">
        <v>88</v>
      </c>
      <c r="D43" s="11">
        <v>5550000000</v>
      </c>
    </row>
    <row r="44" spans="1:4" x14ac:dyDescent="0.25">
      <c r="A44" s="16"/>
      <c r="B44" s="16"/>
      <c r="C44" s="12" t="s">
        <v>87</v>
      </c>
      <c r="D44" s="11">
        <v>3800000000</v>
      </c>
    </row>
    <row r="45" spans="1:4" ht="22.5" x14ac:dyDescent="0.25">
      <c r="A45" s="16"/>
      <c r="B45" s="16"/>
      <c r="C45" s="12" t="s">
        <v>86</v>
      </c>
      <c r="D45" s="11">
        <v>653083063</v>
      </c>
    </row>
    <row r="46" spans="1:4" ht="22.5" x14ac:dyDescent="0.25">
      <c r="A46" s="16"/>
      <c r="B46" s="16"/>
      <c r="C46" s="12" t="s">
        <v>85</v>
      </c>
      <c r="D46" s="11">
        <v>23933132667</v>
      </c>
    </row>
    <row r="47" spans="1:4" ht="22.5" x14ac:dyDescent="0.25">
      <c r="A47" s="16"/>
      <c r="B47" s="16"/>
      <c r="C47" s="12" t="s">
        <v>84</v>
      </c>
      <c r="D47" s="11">
        <v>472245999</v>
      </c>
    </row>
    <row r="48" spans="1:4" ht="22.5" x14ac:dyDescent="0.25">
      <c r="A48" s="16"/>
      <c r="B48" s="16"/>
      <c r="C48" s="12" t="s">
        <v>83</v>
      </c>
      <c r="D48" s="11">
        <v>720169971</v>
      </c>
    </row>
    <row r="49" spans="1:4" ht="22.5" x14ac:dyDescent="0.25">
      <c r="A49" s="16"/>
      <c r="B49" s="16"/>
      <c r="C49" s="12" t="s">
        <v>82</v>
      </c>
      <c r="D49" s="11">
        <v>612081284</v>
      </c>
    </row>
    <row r="50" spans="1:4" ht="22.5" x14ac:dyDescent="0.25">
      <c r="A50" s="16"/>
      <c r="B50" s="16"/>
      <c r="C50" s="12" t="s">
        <v>81</v>
      </c>
      <c r="D50" s="11">
        <v>495397072</v>
      </c>
    </row>
    <row r="51" spans="1:4" ht="22.5" x14ac:dyDescent="0.25">
      <c r="A51" s="16"/>
      <c r="B51" s="16"/>
      <c r="C51" s="12" t="s">
        <v>80</v>
      </c>
      <c r="D51" s="11">
        <v>250000000</v>
      </c>
    </row>
    <row r="52" spans="1:4" ht="22.5" x14ac:dyDescent="0.25">
      <c r="A52" s="16"/>
      <c r="B52" s="16"/>
      <c r="C52" s="12" t="s">
        <v>79</v>
      </c>
      <c r="D52" s="11">
        <v>71280935773</v>
      </c>
    </row>
    <row r="53" spans="1:4" x14ac:dyDescent="0.25">
      <c r="A53" s="16"/>
      <c r="B53" s="16"/>
      <c r="C53" s="12" t="s">
        <v>78</v>
      </c>
      <c r="D53" s="11">
        <v>5000000000</v>
      </c>
    </row>
    <row r="54" spans="1:4" x14ac:dyDescent="0.25">
      <c r="A54" s="16"/>
      <c r="B54" s="16"/>
      <c r="C54" s="12" t="s">
        <v>77</v>
      </c>
      <c r="D54" s="11">
        <v>5450934137</v>
      </c>
    </row>
    <row r="55" spans="1:4" x14ac:dyDescent="0.25">
      <c r="A55" s="5">
        <v>2011</v>
      </c>
      <c r="B55" s="5" t="s">
        <v>76</v>
      </c>
      <c r="C55" s="10" t="s">
        <v>75</v>
      </c>
      <c r="D55" s="3">
        <v>3500000000</v>
      </c>
    </row>
    <row r="56" spans="1:4" ht="60" x14ac:dyDescent="0.25">
      <c r="A56" s="5"/>
      <c r="B56" s="5"/>
      <c r="C56" s="15" t="s">
        <v>74</v>
      </c>
      <c r="D56" s="6">
        <v>371522480</v>
      </c>
    </row>
    <row r="57" spans="1:4" ht="60" x14ac:dyDescent="0.25">
      <c r="A57" s="5"/>
      <c r="B57" s="5"/>
      <c r="C57" s="15" t="s">
        <v>73</v>
      </c>
      <c r="D57" s="6">
        <v>378899500</v>
      </c>
    </row>
    <row r="58" spans="1:4" ht="72" x14ac:dyDescent="0.25">
      <c r="A58" s="5"/>
      <c r="B58" s="5"/>
      <c r="C58" s="15" t="s">
        <v>70</v>
      </c>
      <c r="D58" s="6">
        <v>378892730</v>
      </c>
    </row>
    <row r="59" spans="1:4" ht="84" x14ac:dyDescent="0.25">
      <c r="A59" s="5"/>
      <c r="B59" s="5"/>
      <c r="C59" s="15" t="s">
        <v>72</v>
      </c>
      <c r="D59" s="6">
        <f>103418100+2674607</f>
        <v>106092707</v>
      </c>
    </row>
    <row r="60" spans="1:4" ht="60" x14ac:dyDescent="0.25">
      <c r="A60" s="5"/>
      <c r="B60" s="5"/>
      <c r="C60" s="15" t="s">
        <v>71</v>
      </c>
      <c r="D60" s="6">
        <v>525000000</v>
      </c>
    </row>
    <row r="61" spans="1:4" ht="72" x14ac:dyDescent="0.25">
      <c r="A61" s="5"/>
      <c r="B61" s="5"/>
      <c r="C61" s="15" t="s">
        <v>70</v>
      </c>
      <c r="D61" s="6">
        <v>525000000</v>
      </c>
    </row>
    <row r="62" spans="1:4" ht="72" x14ac:dyDescent="0.25">
      <c r="A62" s="5"/>
      <c r="B62" s="5"/>
      <c r="C62" s="15" t="s">
        <v>69</v>
      </c>
      <c r="D62" s="6">
        <v>200000000</v>
      </c>
    </row>
    <row r="63" spans="1:4" ht="36" x14ac:dyDescent="0.25">
      <c r="A63" s="5"/>
      <c r="B63" s="5"/>
      <c r="C63" s="15" t="s">
        <v>68</v>
      </c>
      <c r="D63" s="6">
        <f>1017267190-2674607</f>
        <v>1014592583</v>
      </c>
    </row>
    <row r="64" spans="1:4" ht="24" x14ac:dyDescent="0.25">
      <c r="A64" s="5">
        <v>2002</v>
      </c>
      <c r="B64" s="5" t="s">
        <v>67</v>
      </c>
      <c r="C64" s="10" t="s">
        <v>66</v>
      </c>
      <c r="D64" s="3">
        <f>D65+D72+D86+D89+D95+D99+D103+D105</f>
        <v>24586041372</v>
      </c>
    </row>
    <row r="65" spans="1:6" x14ac:dyDescent="0.25">
      <c r="B65" s="29" t="s">
        <v>65</v>
      </c>
      <c r="C65" s="30"/>
      <c r="D65" s="13">
        <f>SUM(D66:D71)</f>
        <v>11400000000</v>
      </c>
      <c r="F65" s="2"/>
    </row>
    <row r="66" spans="1:6" ht="67.5" x14ac:dyDescent="0.25">
      <c r="A66" s="5"/>
      <c r="B66" s="5"/>
      <c r="C66" s="12" t="s">
        <v>64</v>
      </c>
      <c r="D66" s="11">
        <v>7200000000</v>
      </c>
    </row>
    <row r="67" spans="1:6" x14ac:dyDescent="0.25">
      <c r="A67" s="5"/>
      <c r="B67" s="5"/>
      <c r="C67" s="12" t="s">
        <v>63</v>
      </c>
      <c r="D67" s="11">
        <v>900000000</v>
      </c>
    </row>
    <row r="68" spans="1:6" ht="33.75" x14ac:dyDescent="0.25">
      <c r="A68" s="5"/>
      <c r="B68" s="5"/>
      <c r="C68" s="12" t="s">
        <v>62</v>
      </c>
      <c r="D68" s="11">
        <v>2400000000</v>
      </c>
    </row>
    <row r="69" spans="1:6" ht="67.5" x14ac:dyDescent="0.25">
      <c r="A69" s="5"/>
      <c r="B69" s="5"/>
      <c r="C69" s="12" t="s">
        <v>61</v>
      </c>
      <c r="D69" s="11">
        <v>720000000</v>
      </c>
    </row>
    <row r="70" spans="1:6" ht="45" x14ac:dyDescent="0.25">
      <c r="A70" s="5"/>
      <c r="B70" s="5"/>
      <c r="C70" s="12" t="s">
        <v>60</v>
      </c>
      <c r="D70" s="11">
        <v>130000000</v>
      </c>
    </row>
    <row r="71" spans="1:6" ht="45" x14ac:dyDescent="0.25">
      <c r="A71" s="5"/>
      <c r="B71" s="5"/>
      <c r="C71" s="12" t="s">
        <v>59</v>
      </c>
      <c r="D71" s="11">
        <v>50000000</v>
      </c>
    </row>
    <row r="72" spans="1:6" x14ac:dyDescent="0.25">
      <c r="B72" s="29" t="s">
        <v>58</v>
      </c>
      <c r="C72" s="30"/>
      <c r="D72" s="13">
        <f>SUM(D73:D85)</f>
        <v>7307220000</v>
      </c>
    </row>
    <row r="73" spans="1:6" ht="22.5" x14ac:dyDescent="0.25">
      <c r="A73" s="5"/>
      <c r="B73" s="5"/>
      <c r="C73" s="12" t="s">
        <v>57</v>
      </c>
      <c r="D73" s="11">
        <v>4293120000</v>
      </c>
    </row>
    <row r="74" spans="1:6" x14ac:dyDescent="0.25">
      <c r="A74" s="5"/>
      <c r="B74" s="5"/>
      <c r="C74" s="12" t="s">
        <v>56</v>
      </c>
      <c r="D74" s="11">
        <v>450000000</v>
      </c>
    </row>
    <row r="75" spans="1:6" ht="22.5" x14ac:dyDescent="0.25">
      <c r="A75" s="5"/>
      <c r="B75" s="5"/>
      <c r="C75" s="12" t="s">
        <v>55</v>
      </c>
      <c r="D75" s="11">
        <v>511700000</v>
      </c>
    </row>
    <row r="76" spans="1:6" ht="56.25" x14ac:dyDescent="0.25">
      <c r="A76" s="5"/>
      <c r="B76" s="5"/>
      <c r="C76" s="12" t="s">
        <v>54</v>
      </c>
      <c r="D76" s="11">
        <v>300000000</v>
      </c>
    </row>
    <row r="77" spans="1:6" ht="45" x14ac:dyDescent="0.25">
      <c r="A77" s="5"/>
      <c r="B77" s="5"/>
      <c r="C77" s="12" t="s">
        <v>53</v>
      </c>
      <c r="D77" s="11">
        <v>300000000</v>
      </c>
    </row>
    <row r="78" spans="1:6" ht="33.75" x14ac:dyDescent="0.25">
      <c r="A78" s="5"/>
      <c r="B78" s="5"/>
      <c r="C78" s="12" t="s">
        <v>52</v>
      </c>
      <c r="D78" s="11">
        <v>300000000</v>
      </c>
    </row>
    <row r="79" spans="1:6" ht="22.5" x14ac:dyDescent="0.25">
      <c r="A79" s="5"/>
      <c r="B79" s="5"/>
      <c r="C79" s="12" t="s">
        <v>51</v>
      </c>
      <c r="D79" s="11">
        <v>118400000</v>
      </c>
    </row>
    <row r="80" spans="1:6" ht="22.5" x14ac:dyDescent="0.25">
      <c r="A80" s="5"/>
      <c r="B80" s="5"/>
      <c r="C80" s="12" t="s">
        <v>50</v>
      </c>
      <c r="D80" s="11">
        <v>160000000</v>
      </c>
    </row>
    <row r="81" spans="1:4" ht="33.75" x14ac:dyDescent="0.25">
      <c r="A81" s="5"/>
      <c r="B81" s="5"/>
      <c r="C81" s="12" t="s">
        <v>49</v>
      </c>
      <c r="D81" s="11">
        <v>200000000</v>
      </c>
    </row>
    <row r="82" spans="1:4" ht="45" x14ac:dyDescent="0.25">
      <c r="A82" s="5"/>
      <c r="B82" s="5"/>
      <c r="C82" s="12" t="s">
        <v>48</v>
      </c>
      <c r="D82" s="11">
        <v>200000000</v>
      </c>
    </row>
    <row r="83" spans="1:4" ht="22.5" x14ac:dyDescent="0.25">
      <c r="A83" s="5"/>
      <c r="B83" s="5"/>
      <c r="C83" s="12" t="s">
        <v>47</v>
      </c>
      <c r="D83" s="11">
        <v>200000000</v>
      </c>
    </row>
    <row r="84" spans="1:4" ht="22.5" x14ac:dyDescent="0.25">
      <c r="A84" s="14"/>
      <c r="B84" s="14"/>
      <c r="C84" s="12" t="s">
        <v>46</v>
      </c>
      <c r="D84" s="11">
        <v>174000000</v>
      </c>
    </row>
    <row r="85" spans="1:4" x14ac:dyDescent="0.25">
      <c r="A85" s="14"/>
      <c r="B85" s="14"/>
      <c r="C85" s="12" t="s">
        <v>45</v>
      </c>
      <c r="D85" s="11">
        <v>100000000</v>
      </c>
    </row>
    <row r="86" spans="1:4" x14ac:dyDescent="0.25">
      <c r="B86" s="29" t="s">
        <v>44</v>
      </c>
      <c r="C86" s="30"/>
      <c r="D86" s="13">
        <f>SUM(D87:D88)</f>
        <v>400000000</v>
      </c>
    </row>
    <row r="87" spans="1:4" ht="22.5" x14ac:dyDescent="0.25">
      <c r="A87" s="5"/>
      <c r="B87" s="5"/>
      <c r="C87" s="12" t="s">
        <v>43</v>
      </c>
      <c r="D87" s="11">
        <v>200000000</v>
      </c>
    </row>
    <row r="88" spans="1:4" x14ac:dyDescent="0.25">
      <c r="A88" s="5"/>
      <c r="B88" s="5"/>
      <c r="C88" s="12" t="s">
        <v>42</v>
      </c>
      <c r="D88" s="11">
        <v>200000000</v>
      </c>
    </row>
    <row r="89" spans="1:4" x14ac:dyDescent="0.25">
      <c r="B89" s="29" t="s">
        <v>41</v>
      </c>
      <c r="C89" s="30"/>
      <c r="D89" s="13">
        <f>SUM(D90:D94)</f>
        <v>716710000</v>
      </c>
    </row>
    <row r="90" spans="1:4" ht="22.5" x14ac:dyDescent="0.25">
      <c r="A90" s="5"/>
      <c r="B90" s="5"/>
      <c r="C90" s="12" t="s">
        <v>40</v>
      </c>
      <c r="D90" s="11">
        <v>214200000</v>
      </c>
    </row>
    <row r="91" spans="1:4" ht="33.75" x14ac:dyDescent="0.25">
      <c r="A91" s="5"/>
      <c r="B91" s="5"/>
      <c r="C91" s="12" t="s">
        <v>39</v>
      </c>
      <c r="D91" s="11">
        <v>105000000</v>
      </c>
    </row>
    <row r="92" spans="1:4" ht="22.5" x14ac:dyDescent="0.25">
      <c r="A92" s="5"/>
      <c r="B92" s="5"/>
      <c r="C92" s="12" t="s">
        <v>38</v>
      </c>
      <c r="D92" s="11">
        <v>47510000</v>
      </c>
    </row>
    <row r="93" spans="1:4" x14ac:dyDescent="0.25">
      <c r="A93" s="5"/>
      <c r="B93" s="5"/>
      <c r="C93" s="12" t="s">
        <v>37</v>
      </c>
      <c r="D93" s="11">
        <v>200000000</v>
      </c>
    </row>
    <row r="94" spans="1:4" ht="22.5" x14ac:dyDescent="0.25">
      <c r="A94" s="5"/>
      <c r="B94" s="5"/>
      <c r="C94" s="12" t="s">
        <v>36</v>
      </c>
      <c r="D94" s="11">
        <v>150000000</v>
      </c>
    </row>
    <row r="95" spans="1:4" x14ac:dyDescent="0.25">
      <c r="B95" s="29" t="s">
        <v>35</v>
      </c>
      <c r="C95" s="30"/>
      <c r="D95" s="13">
        <f>SUM(D96:D98)</f>
        <v>994750000</v>
      </c>
    </row>
    <row r="96" spans="1:4" ht="22.5" x14ac:dyDescent="0.25">
      <c r="A96" s="5"/>
      <c r="B96" s="5"/>
      <c r="C96" s="12" t="s">
        <v>34</v>
      </c>
      <c r="D96" s="11">
        <v>336500000</v>
      </c>
    </row>
    <row r="97" spans="1:6" x14ac:dyDescent="0.25">
      <c r="A97" s="5"/>
      <c r="B97" s="5"/>
      <c r="C97" s="12" t="s">
        <v>33</v>
      </c>
      <c r="D97" s="11">
        <v>158250000</v>
      </c>
    </row>
    <row r="98" spans="1:6" x14ac:dyDescent="0.25">
      <c r="A98" s="5"/>
      <c r="B98" s="5"/>
      <c r="C98" s="12" t="s">
        <v>32</v>
      </c>
      <c r="D98" s="11">
        <v>500000000</v>
      </c>
    </row>
    <row r="99" spans="1:6" x14ac:dyDescent="0.25">
      <c r="B99" s="29" t="s">
        <v>31</v>
      </c>
      <c r="C99" s="30"/>
      <c r="D99" s="13">
        <f>SUM(D100:D102)</f>
        <v>2510000000</v>
      </c>
    </row>
    <row r="100" spans="1:6" ht="45" x14ac:dyDescent="0.25">
      <c r="A100" s="5"/>
      <c r="B100" s="5"/>
      <c r="C100" s="12" t="s">
        <v>30</v>
      </c>
      <c r="D100" s="11">
        <v>1310000000</v>
      </c>
    </row>
    <row r="101" spans="1:6" ht="22.5" x14ac:dyDescent="0.25">
      <c r="A101" s="5"/>
      <c r="B101" s="5"/>
      <c r="C101" s="12" t="s">
        <v>29</v>
      </c>
      <c r="D101" s="11">
        <v>600000000</v>
      </c>
      <c r="F101" s="2"/>
    </row>
    <row r="102" spans="1:6" x14ac:dyDescent="0.25">
      <c r="A102" s="5"/>
      <c r="B102" s="5"/>
      <c r="C102" s="12" t="s">
        <v>28</v>
      </c>
      <c r="D102" s="11">
        <v>600000000</v>
      </c>
    </row>
    <row r="103" spans="1:6" x14ac:dyDescent="0.25">
      <c r="B103" s="29" t="s">
        <v>27</v>
      </c>
      <c r="C103" s="30"/>
      <c r="D103" s="13">
        <f>+D104</f>
        <v>1057361372</v>
      </c>
    </row>
    <row r="104" spans="1:6" x14ac:dyDescent="0.25">
      <c r="A104" s="5"/>
      <c r="B104" s="5"/>
      <c r="C104" s="12" t="s">
        <v>26</v>
      </c>
      <c r="D104" s="11">
        <v>1057361372</v>
      </c>
      <c r="F104" s="2"/>
    </row>
    <row r="105" spans="1:6" x14ac:dyDescent="0.25">
      <c r="B105" s="29" t="s">
        <v>25</v>
      </c>
      <c r="C105" s="30"/>
      <c r="D105" s="13">
        <f>SUM(D106:D109)</f>
        <v>200000000</v>
      </c>
    </row>
    <row r="106" spans="1:6" x14ac:dyDescent="0.25">
      <c r="A106" s="5"/>
      <c r="B106" s="5"/>
      <c r="C106" s="12" t="s">
        <v>24</v>
      </c>
      <c r="D106" s="11">
        <v>13170000</v>
      </c>
      <c r="F106" s="2"/>
    </row>
    <row r="107" spans="1:6" ht="22.5" x14ac:dyDescent="0.25">
      <c r="A107" s="5"/>
      <c r="B107" s="5"/>
      <c r="C107" s="12" t="s">
        <v>23</v>
      </c>
      <c r="D107" s="11">
        <v>38080000</v>
      </c>
      <c r="F107" s="2"/>
    </row>
    <row r="108" spans="1:6" x14ac:dyDescent="0.25">
      <c r="A108" s="5"/>
      <c r="B108" s="5"/>
      <c r="C108" s="12" t="s">
        <v>22</v>
      </c>
      <c r="D108" s="11">
        <v>59500000</v>
      </c>
      <c r="F108" s="2"/>
    </row>
    <row r="109" spans="1:6" x14ac:dyDescent="0.25">
      <c r="A109" s="5"/>
      <c r="B109" s="5"/>
      <c r="C109" s="12" t="s">
        <v>21</v>
      </c>
      <c r="D109" s="11">
        <v>89250000</v>
      </c>
      <c r="F109" s="2"/>
    </row>
    <row r="110" spans="1:6" ht="36" x14ac:dyDescent="0.25">
      <c r="A110" s="5">
        <v>2013</v>
      </c>
      <c r="B110" s="5" t="s">
        <v>20</v>
      </c>
      <c r="C110" s="10" t="s">
        <v>19</v>
      </c>
      <c r="D110" s="3">
        <v>250000000</v>
      </c>
    </row>
    <row r="111" spans="1:6" ht="22.5" x14ac:dyDescent="0.25">
      <c r="A111" s="5"/>
      <c r="B111" s="5"/>
      <c r="C111" s="12" t="s">
        <v>18</v>
      </c>
      <c r="D111" s="11">
        <v>190000000</v>
      </c>
    </row>
    <row r="112" spans="1:6" ht="22.5" x14ac:dyDescent="0.25">
      <c r="A112" s="5"/>
      <c r="B112" s="5"/>
      <c r="C112" s="12" t="s">
        <v>17</v>
      </c>
      <c r="D112" s="11">
        <v>60000000</v>
      </c>
    </row>
    <row r="113" spans="1:4" ht="24" x14ac:dyDescent="0.25">
      <c r="A113" s="5">
        <v>2014</v>
      </c>
      <c r="B113" s="5" t="s">
        <v>16</v>
      </c>
      <c r="C113" s="10" t="s">
        <v>15</v>
      </c>
      <c r="D113" s="3">
        <f>SUM(D114:D119)</f>
        <v>23907703951.994602</v>
      </c>
    </row>
    <row r="114" spans="1:4" x14ac:dyDescent="0.25">
      <c r="A114" s="5"/>
      <c r="B114" s="5"/>
      <c r="C114" s="12" t="s">
        <v>14</v>
      </c>
      <c r="D114" s="11">
        <v>18676626438.579601</v>
      </c>
    </row>
    <row r="115" spans="1:4" x14ac:dyDescent="0.25">
      <c r="A115" s="5"/>
      <c r="B115" s="5"/>
      <c r="C115" s="12" t="s">
        <v>145</v>
      </c>
      <c r="D115" s="11">
        <v>30000000</v>
      </c>
    </row>
    <row r="116" spans="1:4" x14ac:dyDescent="0.25">
      <c r="A116" s="5"/>
      <c r="B116" s="5"/>
      <c r="C116" s="12" t="s">
        <v>13</v>
      </c>
      <c r="D116" s="11">
        <v>1321100522.415</v>
      </c>
    </row>
    <row r="117" spans="1:4" x14ac:dyDescent="0.25">
      <c r="A117" s="5"/>
      <c r="B117" s="5"/>
      <c r="C117" s="12" t="s">
        <v>12</v>
      </c>
      <c r="D117" s="11">
        <v>2564976991</v>
      </c>
    </row>
    <row r="118" spans="1:4" x14ac:dyDescent="0.25">
      <c r="A118" s="5"/>
      <c r="B118" s="5"/>
      <c r="C118" s="12" t="s">
        <v>11</v>
      </c>
      <c r="D118" s="11">
        <v>315000000</v>
      </c>
    </row>
    <row r="119" spans="1:4" x14ac:dyDescent="0.25">
      <c r="A119" s="5"/>
      <c r="B119" s="5"/>
      <c r="C119" s="12" t="s">
        <v>10</v>
      </c>
      <c r="D119" s="11">
        <v>1000000000</v>
      </c>
    </row>
    <row r="120" spans="1:4" ht="36" x14ac:dyDescent="0.25">
      <c r="A120" s="5">
        <v>2013</v>
      </c>
      <c r="B120" s="5" t="s">
        <v>9</v>
      </c>
      <c r="C120" s="10" t="s">
        <v>8</v>
      </c>
      <c r="D120" s="3">
        <v>4000000000</v>
      </c>
    </row>
    <row r="121" spans="1:4" ht="45" x14ac:dyDescent="0.25">
      <c r="A121" s="8"/>
      <c r="B121" s="8"/>
      <c r="C121" s="7" t="s">
        <v>7</v>
      </c>
      <c r="D121" s="6">
        <v>917224661</v>
      </c>
    </row>
    <row r="122" spans="1:4" ht="56.25" x14ac:dyDescent="0.25">
      <c r="A122" s="8"/>
      <c r="B122" s="8"/>
      <c r="C122" s="7" t="s">
        <v>6</v>
      </c>
      <c r="D122" s="6">
        <v>326000000</v>
      </c>
    </row>
    <row r="123" spans="1:4" ht="33.75" x14ac:dyDescent="0.25">
      <c r="A123" s="8"/>
      <c r="B123" s="8"/>
      <c r="C123" s="7" t="s">
        <v>5</v>
      </c>
      <c r="D123" s="6">
        <v>1121000000</v>
      </c>
    </row>
    <row r="124" spans="1:4" ht="33.75" x14ac:dyDescent="0.25">
      <c r="A124" s="8"/>
      <c r="B124" s="8"/>
      <c r="C124" s="7" t="s">
        <v>4</v>
      </c>
      <c r="D124" s="6">
        <v>1171531839</v>
      </c>
    </row>
    <row r="125" spans="1:4" ht="45" x14ac:dyDescent="0.25">
      <c r="A125" s="8"/>
      <c r="B125" s="8"/>
      <c r="C125" s="7" t="s">
        <v>3</v>
      </c>
      <c r="D125" s="6">
        <v>150000000</v>
      </c>
    </row>
    <row r="126" spans="1:4" x14ac:dyDescent="0.25">
      <c r="A126" s="8"/>
      <c r="B126" s="8"/>
      <c r="C126" s="7" t="s">
        <v>2</v>
      </c>
      <c r="D126" s="6">
        <v>94243500</v>
      </c>
    </row>
    <row r="127" spans="1:4" ht="22.5" x14ac:dyDescent="0.25">
      <c r="A127" s="8"/>
      <c r="B127" s="8"/>
      <c r="C127" s="7" t="s">
        <v>1</v>
      </c>
      <c r="D127" s="6">
        <v>220000000</v>
      </c>
    </row>
    <row r="128" spans="1:4" x14ac:dyDescent="0.25">
      <c r="A128" s="5"/>
      <c r="B128" s="5"/>
      <c r="C128" s="4" t="s">
        <v>0</v>
      </c>
      <c r="D128" s="3">
        <f>+D120+D113+D110+D64+D55+D40+D17+D16+D15+D14+D13+D12+D11+D10+D8+D9+D7+D6+D5</f>
        <v>1746086183982.5435</v>
      </c>
    </row>
    <row r="130" spans="4:4" x14ac:dyDescent="0.25">
      <c r="D130" s="2"/>
    </row>
    <row r="131" spans="4:4" x14ac:dyDescent="0.25">
      <c r="D131" s="2"/>
    </row>
  </sheetData>
  <mergeCells count="9">
    <mergeCell ref="B105:C105"/>
    <mergeCell ref="B103:C103"/>
    <mergeCell ref="B99:C99"/>
    <mergeCell ref="B95:C95"/>
    <mergeCell ref="B2:D2"/>
    <mergeCell ref="B65:C65"/>
    <mergeCell ref="B72:C72"/>
    <mergeCell ref="B86:C86"/>
    <mergeCell ref="B89:C8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Aguilera Wilches</dc:creator>
  <cp:lastModifiedBy>Ricardo Aguilera Wilches</cp:lastModifiedBy>
  <dcterms:created xsi:type="dcterms:W3CDTF">2017-01-31T14:08:56Z</dcterms:created>
  <dcterms:modified xsi:type="dcterms:W3CDTF">2017-02-17T20:41:14Z</dcterms:modified>
</cp:coreProperties>
</file>